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<sst xmlns="http://schemas.openxmlformats.org/spreadsheetml/2006/main" count="51" uniqueCount="50">
  <si>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nástup:</t>
  </si>
  <si>
    <t>odchod:</t>
  </si>
  <si>
    <t>hrubá mzda</t>
  </si>
  <si>
    <t>pohotovost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</si>
  <si>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</si>
  <si>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</si>
  <si>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</si>
  <si>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</si>
  <si>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</si>
  <si>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</si>
  <si>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</si>
  <si>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</si>
  <si>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</si>
  <si>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</si>
  <si>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</si>
  <si>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</si>
  <si>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suma</t>
  </si>
  <si>
    <t>hubá mzda  bez pohotovosti, odměn a darů</t>
  </si>
  <si>
    <t>25 let</t>
  </si>
  <si>
    <t>15 let</t>
  </si>
  <si>
    <t>16 let</t>
  </si>
  <si>
    <t>17 let</t>
  </si>
  <si>
    <t>18 let</t>
  </si>
  <si>
    <t>21 let</t>
  </si>
  <si>
    <t>19 let</t>
  </si>
  <si>
    <t>20 let</t>
  </si>
  <si>
    <t>22 let</t>
  </si>
  <si>
    <t>23 let</t>
  </si>
  <si>
    <t>24 let</t>
  </si>
  <si>
    <t>26 let</t>
  </si>
  <si>
    <t>27 let</t>
  </si>
  <si>
    <t>28 let</t>
  </si>
  <si>
    <t>29 let</t>
  </si>
  <si>
    <t>roky</t>
  </si>
  <si>
    <t>procenta</t>
  </si>
  <si>
    <t>výpočet výsluhy:</t>
  </si>
  <si>
    <t xml:space="preserve">měsíční výsluha bez 15 % daně </t>
  </si>
  <si>
    <t>30 let</t>
  </si>
  <si>
    <t>měsíční výsluha         s 15 % daní</t>
  </si>
  <si>
    <t>peněžité dary</t>
  </si>
  <si>
    <t xml:space="preserve">odchodné: </t>
  </si>
  <si>
    <t xml:space="preserve">násobek platů </t>
  </si>
  <si>
    <t>služební poměr v délce roků</t>
  </si>
  <si>
    <t>výše odchodného</t>
  </si>
  <si>
    <t>pole k vyplnění</t>
  </si>
  <si>
    <t xml:space="preserve">výsledky </t>
  </si>
  <si>
    <t xml:space="preserve">identifikace - jméno, příjmení </t>
  </si>
  <si>
    <t>Vzor výpočtu výsluhového příspěvku  a odchodného příslušníka HZS ČR</t>
  </si>
  <si>
    <t>(dle zákona č.361/2003 Sb.)</t>
  </si>
  <si>
    <t>Za správnost: Ing. Jiří Nagaj, Mgr. Petr Papoušek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</si>
</sst>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"/>
    <numFmt numFmtId="167" formatCode="0.0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33" borderId="18" xfId="0" applyFill="1" applyBorder="1" applyAlignment="1">
      <alignment wrapText="1"/>
    </xf>
    <xf numFmtId="1" fontId="0" fillId="33" borderId="1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8" xfId="0" applyFill="1" applyBorder="1" applyAlignment="1">
      <alignment horizontal="center" wrapText="1"/>
    </xf>
    <xf numFmtId="1" fontId="0" fillId="33" borderId="22" xfId="0" applyNumberForma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0" fillId="35" borderId="0" xfId="0" applyNumberFormat="1" applyFill="1" applyBorder="1" applyAlignment="1">
      <alignment/>
    </xf>
    <xf numFmtId="167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4" fontId="0" fillId="34" borderId="17" xfId="0" applyNumberFormat="1" applyFill="1" applyBorder="1" applyAlignment="1">
      <alignment horizontal="center"/>
    </xf>
    <xf numFmtId="14" fontId="0" fillId="34" borderId="50" xfId="0" applyNumberForma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51" xfId="0" applyNumberFormat="1" applyFont="1" applyFill="1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34" borderId="26" xfId="0" applyNumberFormat="1" applyFill="1" applyBorder="1" applyAlignment="1">
      <alignment horizontal="center"/>
    </xf>
    <xf numFmtId="14" fontId="0" fillId="34" borderId="55" xfId="0" applyNumberForma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14.140625" style="0" customWidth="1"/>
    <col min="2" max="2" width="11.28125" style="0" customWidth="1"/>
    <col min="3" max="3" width="10.7109375" style="0" customWidth="1"/>
    <col min="4" max="4" width="13.00390625" style="0" customWidth="1"/>
    <col min="5" max="5" width="4.140625" style="0" customWidth="1"/>
    <col min="6" max="7" width="9.140625" style="11" customWidth="1"/>
    <col min="8" max="9" width="10.7109375" style="0" customWidth="1"/>
    <col min="10" max="10" width="4.140625" style="0" customWidth="1"/>
    <col min="11" max="11" width="6.57421875" style="0" customWidth="1"/>
    <col min="12" max="12" width="7.7109375" style="0" customWidth="1"/>
    <col min="13" max="13" width="13.00390625" style="0" customWidth="1"/>
  </cols>
  <sheetData>
    <row r="1" spans="8:15" ht="15">
      <c r="H1" s="76"/>
      <c r="I1" s="76" t="s">
        <v>47</v>
      </c>
      <c r="J1" s="76"/>
      <c r="K1" s="76"/>
      <c r="L1" s="76"/>
      <c r="M1" s="11"/>
      <c r="N1" s="11"/>
      <c r="O1" s="11"/>
    </row>
    <row r="2" spans="6:13" ht="15.75" thickBot="1">
      <c r="F2" s="77"/>
      <c r="G2" s="77"/>
      <c r="H2" s="78"/>
      <c r="I2" s="79" t="s">
        <v>48</v>
      </c>
      <c r="J2" s="79"/>
      <c r="K2" s="79"/>
      <c r="L2" s="79"/>
      <c r="M2" s="77"/>
    </row>
    <row r="3" spans="1:3" ht="12.75">
      <c r="A3" s="55" t="s">
        <v>46</v>
      </c>
      <c r="B3" s="56"/>
      <c r="C3" s="57"/>
    </row>
    <row r="4" spans="1:3" ht="13.5" thickBot="1">
      <c r="A4" s="58"/>
      <c r="B4" s="59"/>
      <c r="C4" s="60"/>
    </row>
    <row r="5" spans="1:13" ht="16.5" thickBot="1">
      <c r="A5" s="61"/>
      <c r="B5" s="62"/>
      <c r="C5" s="63"/>
      <c r="F5" s="52" t="s">
        <v>35</v>
      </c>
      <c r="G5" s="53"/>
      <c r="H5" s="53"/>
      <c r="I5" s="54"/>
      <c r="K5" s="70" t="s">
        <v>40</v>
      </c>
      <c r="L5" s="71"/>
      <c r="M5" s="72"/>
    </row>
    <row r="6" spans="1:13" ht="51">
      <c r="A6" s="2" t="s">
        <v>0</v>
      </c>
      <c r="B6" s="64">
        <v>29221</v>
      </c>
      <c r="C6" s="65"/>
      <c r="F6" s="12" t="s">
        <v>33</v>
      </c>
      <c r="G6" s="1" t="s">
        <v>34</v>
      </c>
      <c r="H6" s="8" t="s">
        <v>36</v>
      </c>
      <c r="I6" s="9" t="s">
        <v>38</v>
      </c>
      <c r="K6" s="36" t="s">
        <v>33</v>
      </c>
      <c r="L6" s="37" t="s">
        <v>41</v>
      </c>
      <c r="M6" s="34" t="s">
        <v>43</v>
      </c>
    </row>
    <row r="7" spans="1:13" ht="13.5" thickBot="1">
      <c r="A7" s="3" t="s">
        <v>1</v>
      </c>
      <c r="B7" s="74">
        <v>40877</v>
      </c>
      <c r="C7" s="75"/>
      <c r="F7" s="12" t="s">
        <v>19</v>
      </c>
      <c r="G7" s="19">
        <v>20</v>
      </c>
      <c r="H7" s="20">
        <f>((D28/100)*G7)/12</f>
        <v>4583.333333333333</v>
      </c>
      <c r="I7" s="10">
        <f>H7-(H7/100)*15</f>
        <v>3895.833333333333</v>
      </c>
      <c r="K7" s="12">
        <v>6</v>
      </c>
      <c r="L7" s="49">
        <v>1</v>
      </c>
      <c r="M7" s="10">
        <f>(D28/12)*L7</f>
        <v>22916.666666666668</v>
      </c>
    </row>
    <row r="8" spans="1:13" ht="13.5" thickBot="1">
      <c r="A8" s="33"/>
      <c r="B8" s="73"/>
      <c r="C8" s="73"/>
      <c r="F8" s="12" t="s">
        <v>20</v>
      </c>
      <c r="G8" s="19">
        <v>23</v>
      </c>
      <c r="H8" s="20">
        <f>((D28/100)*23)/12</f>
        <v>5270.833333333333</v>
      </c>
      <c r="I8" s="10">
        <f aca="true" t="shared" si="0" ref="I8:I22">H8-(H8/100)*15</f>
        <v>4480.208333333333</v>
      </c>
      <c r="K8" s="12">
        <v>7</v>
      </c>
      <c r="L8" s="49">
        <v>1.3333</v>
      </c>
      <c r="M8" s="10">
        <f>(D28/12)*L8</f>
        <v>30554.791666666668</v>
      </c>
    </row>
    <row r="9" spans="1:13" ht="13.5" thickBot="1">
      <c r="A9" s="45"/>
      <c r="B9" t="s">
        <v>44</v>
      </c>
      <c r="C9" s="11"/>
      <c r="F9" s="12" t="s">
        <v>21</v>
      </c>
      <c r="G9" s="19">
        <v>26</v>
      </c>
      <c r="H9" s="20">
        <f>((D28/100)*G9)/12</f>
        <v>5958.333333333333</v>
      </c>
      <c r="I9" s="10">
        <f t="shared" si="0"/>
        <v>5064.583333333333</v>
      </c>
      <c r="K9" s="12">
        <v>8</v>
      </c>
      <c r="L9" s="50">
        <v>1.6666</v>
      </c>
      <c r="M9" s="10">
        <f>(D28/12)*L9</f>
        <v>38192.91666666667</v>
      </c>
    </row>
    <row r="10" spans="1:13" ht="13.5" thickBot="1">
      <c r="A10" s="33"/>
      <c r="B10" s="73"/>
      <c r="C10" s="73"/>
      <c r="F10" s="12" t="s">
        <v>22</v>
      </c>
      <c r="G10" s="19">
        <v>29</v>
      </c>
      <c r="H10" s="20">
        <f>((D28/100)*G10)/12</f>
        <v>6645.833333333333</v>
      </c>
      <c r="I10" s="10">
        <f t="shared" si="0"/>
        <v>5648.958333333333</v>
      </c>
      <c r="K10" s="12">
        <v>9</v>
      </c>
      <c r="L10" s="49">
        <v>2</v>
      </c>
      <c r="M10" s="10">
        <f>(D28/12)*L10</f>
        <v>45833.333333333336</v>
      </c>
    </row>
    <row r="11" spans="1:13" ht="13.5" thickBot="1">
      <c r="A11" s="46"/>
      <c r="B11" t="s">
        <v>45</v>
      </c>
      <c r="C11" s="11"/>
      <c r="F11" s="12" t="s">
        <v>24</v>
      </c>
      <c r="G11" s="19">
        <v>32</v>
      </c>
      <c r="H11" s="20">
        <f>((D28/100)*G11)/12</f>
        <v>7333.333333333333</v>
      </c>
      <c r="I11" s="10">
        <f t="shared" si="0"/>
        <v>6233.333333333333</v>
      </c>
      <c r="K11" s="12">
        <v>10</v>
      </c>
      <c r="L11" s="50">
        <v>2.3333</v>
      </c>
      <c r="M11" s="10">
        <f>(D28/12)*L11</f>
        <v>53471.458333333336</v>
      </c>
    </row>
    <row r="12" spans="6:13" ht="13.5" thickBot="1">
      <c r="F12" s="12" t="s">
        <v>25</v>
      </c>
      <c r="G12" s="19">
        <v>35</v>
      </c>
      <c r="H12" s="20">
        <f>((D28/100)*G12)/12</f>
        <v>8020.833333333333</v>
      </c>
      <c r="I12" s="10">
        <f t="shared" si="0"/>
        <v>6817.708333333333</v>
      </c>
      <c r="K12" s="12">
        <v>11</v>
      </c>
      <c r="L12" s="50">
        <v>2.6666</v>
      </c>
      <c r="M12" s="10">
        <f>(D28/12)*L12</f>
        <v>61109.583333333336</v>
      </c>
    </row>
    <row r="13" spans="1:13" ht="13.5" thickBot="1">
      <c r="A13" s="28"/>
      <c r="B13" s="29" t="s">
        <v>2</v>
      </c>
      <c r="C13" s="29" t="s">
        <v>3</v>
      </c>
      <c r="D13" s="30" t="s">
        <v>39</v>
      </c>
      <c r="F13" s="12" t="s">
        <v>23</v>
      </c>
      <c r="G13" s="19">
        <v>37</v>
      </c>
      <c r="H13" s="20">
        <f>((D28/100)*G13)/12</f>
        <v>8479.166666666666</v>
      </c>
      <c r="I13" s="10">
        <f t="shared" si="0"/>
        <v>7207.291666666666</v>
      </c>
      <c r="K13" s="12">
        <v>12</v>
      </c>
      <c r="L13" s="49">
        <v>3</v>
      </c>
      <c r="M13" s="10">
        <f>(D28/12)*L13</f>
        <v>68750</v>
      </c>
    </row>
    <row r="14" spans="1:13" ht="12.75">
      <c r="A14" s="27" t="s">
        <v>4</v>
      </c>
      <c r="B14" s="39">
        <v>25000</v>
      </c>
      <c r="C14" s="39">
        <v>2500</v>
      </c>
      <c r="D14" s="40"/>
      <c r="F14" s="12" t="s">
        <v>26</v>
      </c>
      <c r="G14" s="19">
        <v>39</v>
      </c>
      <c r="H14" s="20">
        <f>((D28/100)*G14)/12</f>
        <v>8937.5</v>
      </c>
      <c r="I14" s="10">
        <f t="shared" si="0"/>
        <v>7596.875</v>
      </c>
      <c r="K14" s="12">
        <v>13</v>
      </c>
      <c r="L14" s="50">
        <v>3.3333</v>
      </c>
      <c r="M14" s="10">
        <f>(D28/12)*L14</f>
        <v>76388.125</v>
      </c>
    </row>
    <row r="15" spans="1:13" ht="12.75">
      <c r="A15" s="2" t="s">
        <v>5</v>
      </c>
      <c r="B15" s="39">
        <v>25000</v>
      </c>
      <c r="C15" s="39">
        <v>2500</v>
      </c>
      <c r="D15" s="41"/>
      <c r="F15" s="12" t="s">
        <v>27</v>
      </c>
      <c r="G15" s="19">
        <v>41</v>
      </c>
      <c r="H15" s="20">
        <f>((D28/100)*G15)/12</f>
        <v>9395.833333333334</v>
      </c>
      <c r="I15" s="10">
        <f t="shared" si="0"/>
        <v>7986.458333333334</v>
      </c>
      <c r="K15" s="12">
        <v>14</v>
      </c>
      <c r="L15" s="50">
        <v>3.6666</v>
      </c>
      <c r="M15" s="10">
        <f>(D28/12)*L15</f>
        <v>84026.25</v>
      </c>
    </row>
    <row r="16" spans="1:13" ht="12.75">
      <c r="A16" s="2" t="s">
        <v>6</v>
      </c>
      <c r="B16" s="39">
        <v>25000</v>
      </c>
      <c r="C16" s="39">
        <v>2500</v>
      </c>
      <c r="D16" s="41"/>
      <c r="F16" s="12" t="s">
        <v>28</v>
      </c>
      <c r="G16" s="19">
        <v>43</v>
      </c>
      <c r="H16" s="20">
        <f>((D28/100)*G16)/12</f>
        <v>9854.166666666666</v>
      </c>
      <c r="I16" s="10">
        <f t="shared" si="0"/>
        <v>8376.041666666666</v>
      </c>
      <c r="K16" s="12">
        <v>15</v>
      </c>
      <c r="L16" s="49">
        <v>4</v>
      </c>
      <c r="M16" s="10">
        <f>(D28/12)*L16</f>
        <v>91666.66666666667</v>
      </c>
    </row>
    <row r="17" spans="1:13" ht="12.75">
      <c r="A17" s="2" t="s">
        <v>7</v>
      </c>
      <c r="B17" s="39">
        <v>25000</v>
      </c>
      <c r="C17" s="39">
        <v>2500</v>
      </c>
      <c r="D17" s="41">
        <v>5000</v>
      </c>
      <c r="F17" s="12" t="s">
        <v>18</v>
      </c>
      <c r="G17" s="19">
        <v>45</v>
      </c>
      <c r="H17" s="20">
        <f>((D28/100)*G17)/12</f>
        <v>10312.5</v>
      </c>
      <c r="I17" s="10">
        <f t="shared" si="0"/>
        <v>8765.625</v>
      </c>
      <c r="K17" s="12">
        <v>16</v>
      </c>
      <c r="L17" s="50">
        <v>4.3333</v>
      </c>
      <c r="M17" s="10">
        <f>(D28/12)*L17</f>
        <v>99304.79166666669</v>
      </c>
    </row>
    <row r="18" spans="1:13" ht="12.75">
      <c r="A18" s="2" t="s">
        <v>8</v>
      </c>
      <c r="B18" s="39">
        <v>30000</v>
      </c>
      <c r="C18" s="39">
        <v>2500</v>
      </c>
      <c r="D18" s="41"/>
      <c r="F18" s="12" t="s">
        <v>29</v>
      </c>
      <c r="G18" s="19">
        <v>46</v>
      </c>
      <c r="H18" s="20">
        <f>((D28/100)*G18)/12</f>
        <v>10541.666666666666</v>
      </c>
      <c r="I18" s="10">
        <f t="shared" si="0"/>
        <v>8960.416666666666</v>
      </c>
      <c r="K18" s="12">
        <v>17</v>
      </c>
      <c r="L18" s="50">
        <v>4.6666</v>
      </c>
      <c r="M18" s="10">
        <f>(D28/12)*L18</f>
        <v>106942.91666666667</v>
      </c>
    </row>
    <row r="19" spans="1:13" ht="12.75">
      <c r="A19" s="2" t="s">
        <v>9</v>
      </c>
      <c r="B19" s="39">
        <v>25000</v>
      </c>
      <c r="C19" s="39">
        <v>2500</v>
      </c>
      <c r="D19" s="41"/>
      <c r="F19" s="12" t="s">
        <v>30</v>
      </c>
      <c r="G19" s="19">
        <v>47</v>
      </c>
      <c r="H19" s="20">
        <f>((D28/100)*G19)/12</f>
        <v>10770.833333333334</v>
      </c>
      <c r="I19" s="10">
        <f t="shared" si="0"/>
        <v>9155.208333333334</v>
      </c>
      <c r="K19" s="12">
        <v>18</v>
      </c>
      <c r="L19" s="49">
        <v>5</v>
      </c>
      <c r="M19" s="10">
        <f>(D28/12)*L19</f>
        <v>114583.33333333334</v>
      </c>
    </row>
    <row r="20" spans="1:13" ht="12.75">
      <c r="A20" s="2" t="s">
        <v>10</v>
      </c>
      <c r="B20" s="39">
        <v>25000</v>
      </c>
      <c r="C20" s="39">
        <v>2500</v>
      </c>
      <c r="D20" s="41"/>
      <c r="F20" s="13" t="s">
        <v>31</v>
      </c>
      <c r="G20" s="21">
        <v>48</v>
      </c>
      <c r="H20" s="22">
        <f>((D28/100)*G20)/12</f>
        <v>11000</v>
      </c>
      <c r="I20" s="14">
        <f t="shared" si="0"/>
        <v>9350</v>
      </c>
      <c r="K20" s="12">
        <v>19</v>
      </c>
      <c r="L20" s="50">
        <v>5.3333</v>
      </c>
      <c r="M20" s="10">
        <f>(D28/12)*L20</f>
        <v>122221.45833333334</v>
      </c>
    </row>
    <row r="21" spans="1:13" ht="12.75">
      <c r="A21" s="2" t="s">
        <v>11</v>
      </c>
      <c r="B21" s="39">
        <v>25000</v>
      </c>
      <c r="C21" s="39">
        <v>2500</v>
      </c>
      <c r="D21" s="41"/>
      <c r="F21" s="15" t="s">
        <v>32</v>
      </c>
      <c r="G21" s="23">
        <v>49</v>
      </c>
      <c r="H21" s="24">
        <f>((D28/100)*G21)/12</f>
        <v>11229.166666666666</v>
      </c>
      <c r="I21" s="16">
        <f t="shared" si="0"/>
        <v>9544.791666666666</v>
      </c>
      <c r="K21" s="12">
        <v>20</v>
      </c>
      <c r="L21" s="50">
        <v>5.6666</v>
      </c>
      <c r="M21" s="10">
        <f>(D28/12)*L21</f>
        <v>129859.58333333334</v>
      </c>
    </row>
    <row r="22" spans="1:13" ht="13.5" thickBot="1">
      <c r="A22" s="2" t="s">
        <v>12</v>
      </c>
      <c r="B22" s="39">
        <v>25000</v>
      </c>
      <c r="C22" s="39">
        <v>2500</v>
      </c>
      <c r="D22" s="41"/>
      <c r="F22" s="17" t="s">
        <v>37</v>
      </c>
      <c r="G22" s="25">
        <v>50</v>
      </c>
      <c r="H22" s="26">
        <f>((D28/100)*G22)/12</f>
        <v>11458.333333333334</v>
      </c>
      <c r="I22" s="18">
        <f t="shared" si="0"/>
        <v>9739.583333333334</v>
      </c>
      <c r="K22" s="38">
        <v>21</v>
      </c>
      <c r="L22" s="51">
        <v>6</v>
      </c>
      <c r="M22" s="35">
        <f>(D28/12)*L22</f>
        <v>137500</v>
      </c>
    </row>
    <row r="23" spans="1:13" ht="12.75">
      <c r="A23" s="2" t="s">
        <v>13</v>
      </c>
      <c r="B23" s="39">
        <v>25000</v>
      </c>
      <c r="C23" s="39">
        <v>2500</v>
      </c>
      <c r="D23" s="41">
        <v>1000</v>
      </c>
      <c r="K23" s="47"/>
      <c r="L23" s="47"/>
      <c r="M23" s="48"/>
    </row>
    <row r="24" spans="1:13" ht="12.75">
      <c r="A24" s="2" t="s">
        <v>14</v>
      </c>
      <c r="B24" s="39">
        <v>25000</v>
      </c>
      <c r="C24" s="39">
        <v>2500</v>
      </c>
      <c r="D24" s="41"/>
      <c r="K24" s="47"/>
      <c r="L24" s="47"/>
      <c r="M24" s="48"/>
    </row>
    <row r="25" spans="1:13" ht="13.5" thickBot="1">
      <c r="A25" s="31" t="s">
        <v>15</v>
      </c>
      <c r="B25" s="39">
        <v>31000</v>
      </c>
      <c r="C25" s="39">
        <v>2500</v>
      </c>
      <c r="D25" s="42"/>
      <c r="K25" s="32"/>
      <c r="L25" s="32"/>
      <c r="M25" s="33"/>
    </row>
    <row r="26" spans="1:4" ht="13.5" thickBot="1">
      <c r="A26" s="28" t="s">
        <v>16</v>
      </c>
      <c r="B26" s="43">
        <f>SUM(B14:B25)</f>
        <v>311000</v>
      </c>
      <c r="C26" s="43">
        <f>SUM(C14:C25)</f>
        <v>30000</v>
      </c>
      <c r="D26" s="44">
        <f>SUM(D14:D25)</f>
        <v>6000</v>
      </c>
    </row>
    <row r="27" ht="13.5" thickBot="1"/>
    <row r="28" spans="1:9" ht="18">
      <c r="A28" s="4" t="s">
        <v>17</v>
      </c>
      <c r="B28" s="5"/>
      <c r="C28" s="5"/>
      <c r="D28" s="66">
        <f>B26-C26-D26</f>
        <v>275000</v>
      </c>
      <c r="E28" s="67"/>
      <c r="I28" s="80" t="s">
        <v>49</v>
      </c>
    </row>
    <row r="29" spans="1:5" ht="18.75" thickBot="1">
      <c r="A29" s="6" t="s">
        <v>42</v>
      </c>
      <c r="B29" s="7"/>
      <c r="C29" s="7"/>
      <c r="D29" s="68">
        <f>DAYS360(B6,B7)/360</f>
        <v>31.913888888888888</v>
      </c>
      <c r="E29" s="69"/>
    </row>
  </sheetData>
  <sheetProtection/>
  <mergeCells count="10">
    <mergeCell ref="K5:M5"/>
    <mergeCell ref="B7:C7"/>
    <mergeCell ref="B8:C8"/>
    <mergeCell ref="B10:C10"/>
    <mergeCell ref="F5:I5"/>
    <mergeCell ref="A3:C3"/>
    <mergeCell ref="A4:C5"/>
    <mergeCell ref="B6:C6"/>
    <mergeCell ref="D28:E28"/>
    <mergeCell ref="D29:E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Plzenskeho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papousek</dc:creator>
  <cp:keywords/>
  <dc:description/>
  <cp:lastModifiedBy>Zdenek Jurik</cp:lastModifiedBy>
  <cp:lastPrinted>2011-05-23T12:26:47Z</cp:lastPrinted>
  <dcterms:created xsi:type="dcterms:W3CDTF">2011-05-03T10:39:04Z</dcterms:created>
  <dcterms:modified xsi:type="dcterms:W3CDTF">2011-08-02T11:51:26Z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1094007064</vt:i4>
  </property>
  <property fmtid="{D5CDD505-2E9C-101B-9397-08002B2CF9AE}" pid="3" name="_EmailSubject">
    <vt:lpwstr>tabulka</vt:lpwstr>
  </property>
  <property fmtid="{D5CDD505-2E9C-101B-9397-08002B2CF9AE}" pid="4" name="_AuthorEmail">
    <vt:lpwstr>Petr.Papousek@hzspk.cz</vt:lpwstr>
  </property>
  <property fmtid="{D5CDD505-2E9C-101B-9397-08002B2CF9AE}" pid="5" name="_AuthorEmailDisplayName">
    <vt:lpwstr>Papoušek Petr Mgr.</vt:lpwstr>
  </property>
  <property fmtid="{D5CDD505-2E9C-101B-9397-08002B2CF9AE}" pid="6" name="_ReviewingToolsShownOnce">
    <vt:lpwstr/>
  </property>
</Properties>
</file>